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allets" sheetId="1" r:id="rId1"/>
    <sheet name="Boxes" sheetId="2" r:id="rId2"/>
    <sheet name="Equipment" sheetId="3" r:id="rId3"/>
  </sheets>
  <calcPr calcId="191029" fullCalcOnLoad="1"/>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FFF1C2"/>
        <bgColor indexed="64"/>
      </patternFill>
    </fill>
  </fills>
  <borders count="2">
    <border>
      <left/>
      <right/>
      <top/>
      <bottom/>
      <diagonal/>
    </border>
    <border>
      <left style="medium"/>
      <right style="medium"/>
      <top style="medium"/>
      <bottom style="medium"/>
      <diagonal/>
    </border>
  </borders>
  <cellStyleXfs count="1">
    <xf numFmtId="0" fontId="0" fillId="0" borderId="0"/>
  </cellStyleXfs>
  <cellXfs count="4">
    <xf numFmtId="0" fontId="0" fillId="0" borderId="0" xfId="0"/>
    <xf numFmtId="0" fontId="1" fillId="0" borderId="0" xfId="0" applyFont="1"/>
    <xf numFmtId="0" fontId="0" fillId="2" borderId="0" xfId="0" applyFill="1"/>
    <xf numFmtId="0" fontId="1" fillId="0" borderId="1" xfId="0" applyFont="1" applyBorder="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cols>
    <col min="1" max="1" width="44" customWidth="1"/>
    <col min="2" max="2" width="18" customWidth="1"/>
    <col min="3" max="3" width="18" customWidth="1"/>
  </cols>
  <sheetData>
    <row r="1">
      <c r="A1" s="1" t="inlineStr">
        <is>
          <t xml:space="preserve">TrimLoad — how many pallets fit</t>
        </is>
      </c>
    </row>
    <row r="2">
      <c r="A2" t="inlineStr">
        <is>
          <t xml:space="preserve">Type in the shaded cells. Sizes in cm, weights in kg (1 in = 2.54 cm · 1 lb = 0.4536 kg).</t>
        </is>
      </c>
      <c r="B2" t="inlineStr">
        <is>
          <t xml:space="preserve"/>
        </is>
      </c>
    </row>
    <row r="3">
      <c r="A3" s="1" t="inlineStr">
        <is>
          <t xml:space="preserve">Equipment</t>
        </is>
      </c>
    </row>
    <row r="4">
      <c r="A4" t="inlineStr">
        <is>
          <t xml:space="preserve">Equipment (pick from the list)</t>
        </is>
      </c>
      <c r="B4" s="2" t="inlineStr">
        <is>
          <t xml:space="preserve">40ft</t>
        </is>
      </c>
    </row>
    <row r="5">
      <c r="A5" t="inlineStr">
        <is>
          <t xml:space="preserve">Inside length (cm)</t>
        </is>
      </c>
      <c r="B5">
        <f>VLOOKUP(B4,Equipment!$A$2:$H$13,2,FALSE)/10</f>
      </c>
    </row>
    <row r="6">
      <c r="A6" t="inlineStr">
        <is>
          <t xml:space="preserve">Inside width (cm)</t>
        </is>
      </c>
      <c r="B6">
        <f>VLOOKUP(B4,Equipment!$A$2:$H$13,3,FALSE)/10</f>
      </c>
    </row>
    <row r="7">
      <c r="A7" t="inlineStr">
        <is>
          <t xml:space="preserve">Inside height (cm)</t>
        </is>
      </c>
      <c r="B7">
        <f>VLOOKUP(B4,Equipment!$A$2:$H$13,4,FALSE)/10</f>
      </c>
    </row>
    <row r="8">
      <c r="A8" t="inlineStr">
        <is>
          <t xml:space="preserve">Door width (cm)</t>
        </is>
      </c>
      <c r="B8">
        <f>VLOOKUP(B4,Equipment!$A$2:$H$13,5,FALSE)/10</f>
      </c>
    </row>
    <row r="9">
      <c r="A9" t="inlineStr">
        <is>
          <t xml:space="preserve">Door height (cm)</t>
        </is>
      </c>
      <c r="B9">
        <f>VLOOKUP(B4,Equipment!$A$2:$H$13,6,FALSE)/10</f>
      </c>
    </row>
    <row r="10">
      <c r="A10" t="inlineStr">
        <is>
          <t xml:space="preserve">Payload (kg)</t>
        </is>
      </c>
      <c r="B10">
        <f>VLOOKUP(B4,Equipment!$A$2:$H$13,7,FALSE)</f>
      </c>
    </row>
    <row r="11">
      <c r="A11" t="inlineStr">
        <is>
          <t xml:space="preserve">Free space kept on the length (cm)</t>
        </is>
      </c>
      <c r="B11" s="2">
        <v>5</v>
      </c>
    </row>
    <row r="12">
      <c r="A12" t="inlineStr">
        <is>
          <t xml:space="preserve">Free space kept across and up (cm)</t>
        </is>
      </c>
      <c r="B12" s="2">
        <v>2</v>
      </c>
    </row>
    <row r="13">
      <c r="A13" s="1" t="inlineStr">
        <is>
          <t xml:space="preserve">Pallet</t>
        </is>
      </c>
    </row>
    <row r="14">
      <c r="A14" t="inlineStr">
        <is>
          <t xml:space="preserve">Pallet length (cm)</t>
        </is>
      </c>
      <c r="B14" s="2">
        <v>121.9</v>
      </c>
    </row>
    <row r="15">
      <c r="A15" t="inlineStr">
        <is>
          <t xml:space="preserve">Pallet width (cm)</t>
        </is>
      </c>
      <c r="B15" s="2">
        <v>101.6</v>
      </c>
    </row>
    <row r="16">
      <c r="A16" t="inlineStr">
        <is>
          <t xml:space="preserve">Loaded height (cm)</t>
        </is>
      </c>
      <c r="B16" s="2">
        <v>121.9</v>
      </c>
    </row>
    <row r="17">
      <c r="A17" t="inlineStr">
        <is>
          <t xml:space="preserve">Weight of one loaded pallet (kg)</t>
        </is>
      </c>
      <c r="B17" s="2">
        <v>299</v>
      </c>
    </row>
    <row r="18">
      <c r="A18" t="inlineStr">
        <is>
          <t xml:space="preserve">Stack two high? (Yes / No)</t>
        </is>
      </c>
      <c r="B18" s="2" t="inlineStr">
        <is>
          <t xml:space="preserve">No</t>
        </is>
      </c>
    </row>
    <row r="19">
      <c r="A19" s="1" t="inlineStr">
        <is>
          <t xml:space="preserve">Result</t>
        </is>
      </c>
    </row>
    <row r="20">
      <c r="A20" t="inlineStr">
        <is>
          <t xml:space="preserve">Pallets across the floor, straight</t>
        </is>
      </c>
      <c r="B20">
        <f>INT((B5-B11)/B14)*INT((B6-B12)/B15)</f>
      </c>
    </row>
    <row r="21">
      <c r="A21" t="inlineStr">
        <is>
          <t xml:space="preserve">Pallets across the floor, turned</t>
        </is>
      </c>
      <c r="B21">
        <f>INT((B5-B11)/B15)*INT((B6-B12)/B14)</f>
      </c>
    </row>
    <row r="22">
      <c r="A22" t="inlineStr">
        <is>
          <t xml:space="preserve">Layers</t>
        </is>
      </c>
      <c r="B22">
        <f>MIN(IF(B18="Yes",2,1),INT((B7-B12)/B16))</f>
      </c>
    </row>
    <row r="23">
      <c r="A23" t="inlineStr">
        <is>
          <t xml:space="preserve">Fit by space</t>
        </is>
      </c>
      <c r="B23">
        <f>MAX(B20,B21)*B22</f>
      </c>
    </row>
    <row r="24">
      <c r="A24" t="inlineStr">
        <is>
          <t xml:space="preserve">Fit by payload</t>
        </is>
      </c>
      <c r="B24">
        <f>INT(B10/B17)</f>
      </c>
    </row>
    <row r="25">
      <c r="A25" t="inlineStr">
        <is>
          <t xml:space="preserve">HOW MANY FIT</t>
        </is>
      </c>
      <c r="B25" s="3">
        <f>MIN(B23,B24)</f>
      </c>
    </row>
    <row r="26">
      <c r="A26" t="inlineStr">
        <is>
          <t xml:space="preserve">Limited by</t>
        </is>
      </c>
      <c r="B26">
        <f>IF(B24&lt;B23,"payload","space")</f>
      </c>
    </row>
    <row r="27">
      <c r="A27" t="inlineStr">
        <is>
          <t xml:space="preserve">Door</t>
        </is>
      </c>
      <c r="B27">
        <f>IF(OR(MIN(B14,B15)&gt;B8,B16&gt;B9),"does NOT pass the door","passes the door")</f>
      </c>
    </row>
    <row r="28">
      <c r="A28" t="inlineStr">
        <is>
          <t xml:space="preserve"/>
        </is>
      </c>
    </row>
    <row r="29">
      <c r="A29" t="inlineStr">
        <is>
          <t xml:space="preserve">Simple arithmetic: one orientation per row, no mixed sizes. The planner at trimload.com also checks the door size for every box and the stacking rules (nothing on top, max layers, heavy on light) — and often fits more by turning some pieces.</t>
        </is>
      </c>
      <c r="B29" t="inlineStr">
        <is>
          <t xml:space="preserve"/>
        </is>
      </c>
    </row>
    <row r="30">
      <c r="A30" t="inlineStr">
        <is>
          <t xml:space="preserve">Plan is advisory; verify weights, securing and legal limits before loading.</t>
        </is>
      </c>
      <c r="B30" t="inlineStr">
        <is>
          <t xml:space="preserve"/>
        </is>
      </c>
    </row>
  </sheetData>
  <dataValidations count="2">
    <dataValidation type="list" allowBlank="0" showErrorMessage="1" sqref="B4">
      <formula1>Equipment!$A$2:$A$13</formula1>
    </dataValidation>
    <dataValidation type="list" allowBlank="0" showErrorMessage="1" sqref="B18">
      <formula1>"Yes,No"</formula1>
    </dataValidation>
  </dataValidations>
</worksheet>
</file>

<file path=xl/worksheets/sheet2.xml><?xml version="1.0" encoding="utf-8"?>
<worksheet xmlns="http://schemas.openxmlformats.org/spreadsheetml/2006/main">
  <cols>
    <col min="1" max="1" width="44" customWidth="1"/>
    <col min="2" max="2" width="18" customWidth="1"/>
    <col min="3" max="3" width="18" customWidth="1"/>
  </cols>
  <sheetData>
    <row r="1">
      <c r="A1" s="1" t="inlineStr">
        <is>
          <t xml:space="preserve">TrimLoad — how many boxes fit</t>
        </is>
      </c>
    </row>
    <row r="2">
      <c r="A2" t="inlineStr">
        <is>
          <t xml:space="preserve">Type in the shaded cells. Sizes in cm, weights in kg (1 in = 2.54 cm · 1 lb = 0.4536 kg).</t>
        </is>
      </c>
      <c r="B2" t="inlineStr">
        <is>
          <t xml:space="preserve"/>
        </is>
      </c>
    </row>
    <row r="3">
      <c r="A3" s="1" t="inlineStr">
        <is>
          <t xml:space="preserve">Equipment</t>
        </is>
      </c>
    </row>
    <row r="4">
      <c r="A4" t="inlineStr">
        <is>
          <t xml:space="preserve">Equipment (pick from the list)</t>
        </is>
      </c>
      <c r="B4" s="2" t="inlineStr">
        <is>
          <t xml:space="preserve">20ft</t>
        </is>
      </c>
    </row>
    <row r="5">
      <c r="A5" t="inlineStr">
        <is>
          <t xml:space="preserve">Inside length (cm)</t>
        </is>
      </c>
      <c r="B5">
        <f>VLOOKUP(B4,Equipment!$A$2:$H$13,2,FALSE)/10</f>
      </c>
    </row>
    <row r="6">
      <c r="A6" t="inlineStr">
        <is>
          <t xml:space="preserve">Inside width (cm)</t>
        </is>
      </c>
      <c r="B6">
        <f>VLOOKUP(B4,Equipment!$A$2:$H$13,3,FALSE)/10</f>
      </c>
    </row>
    <row r="7">
      <c r="A7" t="inlineStr">
        <is>
          <t xml:space="preserve">Inside height (cm)</t>
        </is>
      </c>
      <c r="B7">
        <f>VLOOKUP(B4,Equipment!$A$2:$H$13,4,FALSE)/10</f>
      </c>
    </row>
    <row r="8">
      <c r="A8" t="inlineStr">
        <is>
          <t xml:space="preserve">Door width (cm)</t>
        </is>
      </c>
      <c r="B8">
        <f>VLOOKUP(B4,Equipment!$A$2:$H$13,5,FALSE)/10</f>
      </c>
    </row>
    <row r="9">
      <c r="A9" t="inlineStr">
        <is>
          <t xml:space="preserve">Door height (cm)</t>
        </is>
      </c>
      <c r="B9">
        <f>VLOOKUP(B4,Equipment!$A$2:$H$13,6,FALSE)/10</f>
      </c>
    </row>
    <row r="10">
      <c r="A10" t="inlineStr">
        <is>
          <t xml:space="preserve">Payload (kg)</t>
        </is>
      </c>
      <c r="B10">
        <f>VLOOKUP(B4,Equipment!$A$2:$H$13,7,FALSE)</f>
      </c>
    </row>
    <row r="11">
      <c r="A11" t="inlineStr">
        <is>
          <t xml:space="preserve">Free space kept on the length (cm)</t>
        </is>
      </c>
      <c r="B11" s="2">
        <v>5</v>
      </c>
    </row>
    <row r="12">
      <c r="A12" t="inlineStr">
        <is>
          <t xml:space="preserve">Free space kept across and up (cm)</t>
        </is>
      </c>
      <c r="B12" s="2">
        <v>2</v>
      </c>
    </row>
    <row r="13">
      <c r="A13" s="1" t="inlineStr">
        <is>
          <t xml:space="preserve">Box</t>
        </is>
      </c>
    </row>
    <row r="14">
      <c r="A14" t="inlineStr">
        <is>
          <t xml:space="preserve">Box length (cm)</t>
        </is>
      </c>
      <c r="B14" s="2">
        <v>60</v>
      </c>
    </row>
    <row r="15">
      <c r="A15" t="inlineStr">
        <is>
          <t xml:space="preserve">Box width (cm)</t>
        </is>
      </c>
      <c r="B15" s="2">
        <v>40</v>
      </c>
    </row>
    <row r="16">
      <c r="A16" t="inlineStr">
        <is>
          <t xml:space="preserve">Box height (cm)</t>
        </is>
      </c>
      <c r="B16" s="2">
        <v>40</v>
      </c>
    </row>
    <row r="17">
      <c r="A17" t="inlineStr">
        <is>
          <t xml:space="preserve">Weight of one box (kg)</t>
        </is>
      </c>
      <c r="B17" s="2">
        <v>15</v>
      </c>
    </row>
    <row r="18">
      <c r="A18" s="1" t="inlineStr">
        <is>
          <t xml:space="preserve">Result (boxes stay upright, every box the same way round)</t>
        </is>
      </c>
    </row>
    <row r="19">
      <c r="A19" t="inlineStr">
        <is>
          <t xml:space="preserve">Boxes per layer, straight</t>
        </is>
      </c>
      <c r="B19">
        <f>INT((B5-B11)/B14)*INT((B6-B12)/B15)</f>
      </c>
    </row>
    <row r="20">
      <c r="A20" t="inlineStr">
        <is>
          <t xml:space="preserve">Boxes per layer, turned</t>
        </is>
      </c>
      <c r="B20">
        <f>INT((B5-B11)/B15)*INT((B6-B12)/B14)</f>
      </c>
    </row>
    <row r="21">
      <c r="A21" t="inlineStr">
        <is>
          <t xml:space="preserve">Layers</t>
        </is>
      </c>
      <c r="B21">
        <f>INT((B7-B12)/B16)</f>
      </c>
    </row>
    <row r="22">
      <c r="A22" t="inlineStr">
        <is>
          <t xml:space="preserve">Fit by space</t>
        </is>
      </c>
      <c r="B22">
        <f>MAX(B19,B20)*B21</f>
      </c>
    </row>
    <row r="23">
      <c r="A23" t="inlineStr">
        <is>
          <t xml:space="preserve">Fit by payload</t>
        </is>
      </c>
      <c r="B23">
        <f>INT(B10/B17)</f>
      </c>
    </row>
    <row r="24">
      <c r="A24" t="inlineStr">
        <is>
          <t xml:space="preserve">HOW MANY FIT</t>
        </is>
      </c>
      <c r="B24" s="3">
        <f>MIN(B22,B23)</f>
      </c>
    </row>
    <row r="25">
      <c r="A25" t="inlineStr">
        <is>
          <t xml:space="preserve">Limited by</t>
        </is>
      </c>
      <c r="B25">
        <f>IF(B23&lt;B22,"payload","space")</f>
      </c>
    </row>
    <row r="26">
      <c r="A26" t="inlineStr">
        <is>
          <t xml:space="preserve">Volume used (%)</t>
        </is>
      </c>
      <c r="B26">
        <f>ROUND(B24*B14*B15*B16/(B5*B6*B7)*100,0)</f>
      </c>
    </row>
    <row r="27">
      <c r="A27" t="inlineStr">
        <is>
          <t xml:space="preserve"/>
        </is>
      </c>
    </row>
    <row r="28">
      <c r="A28" t="inlineStr">
        <is>
          <t xml:space="preserve">Simple arithmetic: one orientation per row, no mixed sizes. The planner at trimload.com also checks the door size for every box and the stacking rules (nothing on top, max layers, heavy on light) — and often fits more by turning some pieces.</t>
        </is>
      </c>
      <c r="B28" t="inlineStr">
        <is>
          <t xml:space="preserve"/>
        </is>
      </c>
    </row>
    <row r="29">
      <c r="A29" t="inlineStr">
        <is>
          <t xml:space="preserve">Plan is advisory; verify weights, securing and legal limits before loading.</t>
        </is>
      </c>
      <c r="B29" t="inlineStr">
        <is>
          <t xml:space="preserve"/>
        </is>
      </c>
    </row>
  </sheetData>
  <dataValidations count="1">
    <dataValidation type="list" allowBlank="0" showErrorMessage="1" sqref="B4">
      <formula1>Equipment!$A$2:$A$13</formula1>
    </dataValidation>
  </dataValidations>
</worksheet>
</file>

<file path=xl/worksheets/sheet3.xml><?xml version="1.0" encoding="utf-8"?>
<worksheet xmlns="http://schemas.openxmlformats.org/spreadsheetml/2006/main">
  <cols>
    <col min="1" max="1" width="22" customWidth="1"/>
    <col min="2" max="2" width="18" customWidth="1"/>
    <col min="3" max="3" width="18" customWidth="1"/>
    <col min="4" max="4" width="18" customWidth="1"/>
    <col min="5" max="5" width="16" customWidth="1"/>
    <col min="6" max="6" width="16" customWidth="1"/>
    <col min="7" max="7" width="14" customWidth="1"/>
    <col min="8" max="8" width="12" customWidth="1"/>
  </cols>
  <sheetData>
    <row r="1">
      <c r="A1" s="1" t="inlineStr">
        <is>
          <t xml:space="preserve">Equipment</t>
        </is>
      </c>
      <c r="B1" s="1" t="inlineStr">
        <is>
          <t xml:space="preserve">Inside length (mm)</t>
        </is>
      </c>
      <c r="C1" s="1" t="inlineStr">
        <is>
          <t xml:space="preserve">Inside width (mm)</t>
        </is>
      </c>
      <c r="D1" s="1" t="inlineStr">
        <is>
          <t xml:space="preserve">Inside height (mm)</t>
        </is>
      </c>
      <c r="E1" s="1" t="inlineStr">
        <is>
          <t xml:space="preserve">Door width (mm)</t>
        </is>
      </c>
      <c r="F1" s="1" t="inlineStr">
        <is>
          <t xml:space="preserve">Door height (mm)</t>
        </is>
      </c>
      <c r="G1" s="1" t="inlineStr">
        <is>
          <t xml:space="preserve">Payload (kg)</t>
        </is>
      </c>
      <c r="H1" s="1" t="inlineStr">
        <is>
          <t xml:space="preserve">Volume (m³)</t>
        </is>
      </c>
    </row>
    <row r="2">
      <c r="A2" t="inlineStr">
        <is>
          <t xml:space="preserve">20ft</t>
        </is>
      </c>
      <c r="B2">
        <v>5896</v>
      </c>
      <c r="C2">
        <v>2350</v>
      </c>
      <c r="D2">
        <v>2390</v>
      </c>
      <c r="E2">
        <v>2338</v>
      </c>
      <c r="F2">
        <v>2274</v>
      </c>
      <c r="G2">
        <v>28130</v>
      </c>
      <c r="H2">
        <v>33.11</v>
      </c>
    </row>
    <row r="3">
      <c r="A3" t="inlineStr">
        <is>
          <t xml:space="preserve">40ft</t>
        </is>
      </c>
      <c r="B3">
        <v>12029</v>
      </c>
      <c r="C3">
        <v>2350</v>
      </c>
      <c r="D3">
        <v>2385</v>
      </c>
      <c r="E3">
        <v>2340</v>
      </c>
      <c r="F3">
        <v>2274</v>
      </c>
      <c r="G3">
        <v>26480</v>
      </c>
      <c r="H3">
        <v>67.42</v>
      </c>
    </row>
    <row r="4">
      <c r="A4" t="inlineStr">
        <is>
          <t xml:space="preserve">40ft HC</t>
        </is>
      </c>
      <c r="B4">
        <v>12032</v>
      </c>
      <c r="C4">
        <v>2342</v>
      </c>
      <c r="D4">
        <v>2690</v>
      </c>
      <c r="E4">
        <v>2340</v>
      </c>
      <c r="F4">
        <v>2577</v>
      </c>
      <c r="G4">
        <v>26280</v>
      </c>
      <c r="H4">
        <v>75.8</v>
      </c>
    </row>
    <row r="5">
      <c r="A5" t="inlineStr">
        <is>
          <t xml:space="preserve">45ft HC</t>
        </is>
      </c>
      <c r="B5">
        <v>13556</v>
      </c>
      <c r="C5">
        <v>2352</v>
      </c>
      <c r="D5">
        <v>2697</v>
      </c>
      <c r="E5">
        <v>2340</v>
      </c>
      <c r="F5">
        <v>2585</v>
      </c>
      <c r="G5">
        <v>25610</v>
      </c>
      <c r="H5">
        <v>85.99</v>
      </c>
    </row>
    <row r="6">
      <c r="A6" t="inlineStr">
        <is>
          <t xml:space="preserve">20ft reefer</t>
        </is>
      </c>
      <c r="B6">
        <v>5446</v>
      </c>
      <c r="C6">
        <v>2280</v>
      </c>
      <c r="D6">
        <v>2135</v>
      </c>
      <c r="E6">
        <v>2290</v>
      </c>
      <c r="F6">
        <v>2212</v>
      </c>
      <c r="G6">
        <v>27450</v>
      </c>
      <c r="H6">
        <v>26.51</v>
      </c>
    </row>
    <row r="7">
      <c r="A7" t="inlineStr">
        <is>
          <t xml:space="preserve">40ft HC reefer</t>
        </is>
      </c>
      <c r="B7">
        <v>11578</v>
      </c>
      <c r="C7">
        <v>2275</v>
      </c>
      <c r="D7">
        <v>2394</v>
      </c>
      <c r="E7">
        <v>2276</v>
      </c>
      <c r="F7">
        <v>2471</v>
      </c>
      <c r="G7">
        <v>29200</v>
      </c>
      <c r="H7">
        <v>63.06</v>
      </c>
    </row>
    <row r="8">
      <c r="A8" t="inlineStr">
        <is>
          <t xml:space="preserve">53ft trailer</t>
        </is>
      </c>
      <c r="B8">
        <v>16002</v>
      </c>
      <c r="C8">
        <v>2540</v>
      </c>
      <c r="D8">
        <v>2794</v>
      </c>
      <c r="E8">
        <v>2498</v>
      </c>
      <c r="F8">
        <v>2794</v>
      </c>
      <c r="G8">
        <v>19958</v>
      </c>
      <c r="H8">
        <v>113.56</v>
      </c>
    </row>
    <row r="9">
      <c r="A9" t="inlineStr">
        <is>
          <t xml:space="preserve">48ft trailer</t>
        </is>
      </c>
      <c r="B9">
        <v>14478</v>
      </c>
      <c r="C9">
        <v>2540</v>
      </c>
      <c r="D9">
        <v>2743</v>
      </c>
      <c r="E9">
        <v>2489</v>
      </c>
      <c r="F9">
        <v>2743</v>
      </c>
      <c r="G9">
        <v>19050</v>
      </c>
      <c r="H9">
        <v>100.87</v>
      </c>
    </row>
    <row r="10">
      <c r="A10" t="inlineStr">
        <is>
          <t xml:space="preserve">26ft box truck</t>
        </is>
      </c>
      <c r="B10">
        <v>7899</v>
      </c>
      <c r="C10">
        <v>2463</v>
      </c>
      <c r="D10">
        <v>2463</v>
      </c>
      <c r="E10">
        <v>2387</v>
      </c>
      <c r="F10">
        <v>2311</v>
      </c>
      <c r="G10">
        <v>4163</v>
      </c>
      <c r="H10">
        <v>47.92</v>
      </c>
    </row>
    <row r="11">
      <c r="A11" t="inlineStr">
        <is>
          <t xml:space="preserve">13.6 m trailer</t>
        </is>
      </c>
      <c r="B11">
        <v>13620</v>
      </c>
      <c r="C11">
        <v>2450</v>
      </c>
      <c r="D11">
        <v>2500</v>
      </c>
      <c r="E11">
        <v>2450</v>
      </c>
      <c r="F11">
        <v>2500</v>
      </c>
      <c r="G11">
        <v>24000</v>
      </c>
      <c r="H11">
        <v>83.42</v>
      </c>
    </row>
    <row r="12">
      <c r="A12" t="inlineStr">
        <is>
          <t xml:space="preserve">13.6 m mega trailer</t>
        </is>
      </c>
      <c r="B12">
        <v>13620</v>
      </c>
      <c r="C12">
        <v>2480</v>
      </c>
      <c r="D12">
        <v>2860</v>
      </c>
      <c r="E12">
        <v>2450</v>
      </c>
      <c r="F12">
        <v>2860</v>
      </c>
      <c r="G12">
        <v>24000</v>
      </c>
      <c r="H12">
        <v>96.6</v>
      </c>
    </row>
    <row r="13">
      <c r="A13" t="inlineStr">
        <is>
          <t xml:space="preserve">Sprinter van</t>
        </is>
      </c>
      <c r="B13">
        <v>4394</v>
      </c>
      <c r="C13">
        <v>1346</v>
      </c>
      <c r="D13">
        <v>2006</v>
      </c>
      <c r="E13">
        <v>1549</v>
      </c>
      <c r="F13">
        <v>1854</v>
      </c>
      <c r="G13">
        <v>1564</v>
      </c>
      <c r="H13">
        <v>11.86</v>
      </c>
    </row>
    <row r="14"/>
    <row r="15">
      <c r="A15" t="inlineStr">
        <is>
          <t xml:space="preserve">Spec table 2026-10-24. Every number with its sources: trimload.com/equipment. Door 0 = no door size published.</t>
        </is>
      </c>
    </row>
  </sheetData>
</worksheet>
</file>